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<sst xmlns="http://schemas.openxmlformats.org/spreadsheetml/2006/main" count="117" uniqueCount="50">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</sst>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497445</c:v>
                </c:pt>
                <c:pt idx="1">
                  <c:v>98836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596281</c:v>
                </c:pt>
                <c:pt idx="1">
                  <c:v>6166</c:v>
                </c:pt>
                <c:pt idx="2">
                  <c:v>770</c:v>
                </c:pt>
                <c:pt idx="3">
                  <c:v>4170</c:v>
                </c:pt>
                <c:pt idx="4">
                  <c:v>171249</c:v>
                </c:pt>
                <c:pt idx="5">
                  <c:v>1692</c:v>
                </c:pt>
                <c:pt idx="6">
                  <c:v>2071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141953068069</c:v>
                </c:pt>
                <c:pt idx="1">
                  <c:v>5774664387</c:v>
                </c:pt>
                <c:pt idx="2">
                  <c:v>1271657636</c:v>
                </c:pt>
                <c:pt idx="3">
                  <c:v>3117716700</c:v>
                </c:pt>
                <c:pt idx="4">
                  <c:v>367631490144</c:v>
                </c:pt>
                <c:pt idx="5">
                  <c:v>16006893000</c:v>
                </c:pt>
                <c:pt idx="6">
                  <c:v>5342868595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91950749281</c:v>
                </c:pt>
                <c:pt idx="1">
                  <c:v>50002318788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238064.04710027654</c:v>
                </c:pt>
                <c:pt idx="1">
                  <c:v>257885.31272038692</c:v>
                </c:pt>
                <c:pt idx="2">
                  <c:v>229487.80170350792</c:v>
                </c:pt>
                <c:pt idx="3">
                  <c:v>214480.2256179368</c:v>
                </c:pt>
                <c:pt idx="4">
                  <c:v>262811.2234499408</c:v>
                </c:pt>
              </c:numCache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9460338.65248227</c:v>
                </c:pt>
                <c:pt idx="1">
                  <c:v>3826125</c:v>
                </c:pt>
                <c:pt idx="2">
                  <c:v>9514125.894988067</c:v>
                </c:pt>
                <c:pt idx="3">
                  <c:v>9923220.779220778</c:v>
                </c:pt>
                <c:pt idx="4">
                  <c:v>8607207.293666027</c:v>
                </c:pt>
              </c:numCache>
            </c:numRef>
          </c:val>
        </c:ser>
        <c:axId val="1940155"/>
        <c:axId val="17461396"/>
      </c:barChart>
      <c:cat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40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936533.309601038</c:v>
                </c:pt>
                <c:pt idx="1">
                  <c:v>409029.04564315354</c:v>
                </c:pt>
                <c:pt idx="2">
                  <c:v>1098137.3701271187</c:v>
                </c:pt>
                <c:pt idx="3">
                  <c:v>810730.6972313945</c:v>
                </c:pt>
                <c:pt idx="4">
                  <c:v>2543246.017879949</c:v>
                </c:pt>
              </c:numCache>
            </c:numRef>
          </c:val>
        </c:ser>
        <c:axId val="22934837"/>
        <c:axId val="5086942"/>
      </c:barChart>
      <c:catAx>
        <c:axId val="229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934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1651503.4233766233</c:v>
                </c:pt>
                <c:pt idx="1">
                  <c:v>1870948.2758620689</c:v>
                </c:pt>
                <c:pt idx="2">
                  <c:v>1587437.3087248323</c:v>
                </c:pt>
                <c:pt idx="3">
                  <c:v>1445291.4320987654</c:v>
                </c:pt>
                <c:pt idx="4">
                  <c:v>2215463.6363636362</c:v>
                </c:pt>
              </c:numCache>
            </c:numRef>
          </c:val>
        </c:ser>
        <c:axId val="45782479"/>
        <c:axId val="9389128"/>
      </c:barChart>
      <c:cat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782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747653.8848920864</c:v>
                </c:pt>
                <c:pt idx="1">
                  <c:v>747406.1207609595</c:v>
                </c:pt>
                <c:pt idx="2">
                  <c:v>747755.0489699426</c:v>
                </c:pt>
                <c:pt idx="3">
                  <c:v>694660.4684512428</c:v>
                </c:pt>
                <c:pt idx="4">
                  <c:v>875573.0724971232</c:v>
                </c:pt>
              </c:numCache>
            </c:numRef>
          </c:val>
        </c:ser>
        <c:axId val="17393289"/>
        <c:axId val="22321874"/>
      </c:barChart>
      <c:catAx>
        <c:axId val="1739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393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2146765.762976718</c:v>
                </c:pt>
                <c:pt idx="1">
                  <c:v>1241049.5275135974</c:v>
                </c:pt>
                <c:pt idx="2">
                  <c:v>2362238.2074628808</c:v>
                </c:pt>
                <c:pt idx="3">
                  <c:v>2317943.9930833685</c:v>
                </c:pt>
                <c:pt idx="4">
                  <c:v>2411952.5696445284</c:v>
                </c:pt>
              </c:numCache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679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110763</c:v>
                </c:pt>
                <c:pt idx="1">
                  <c:v>1455</c:v>
                </c:pt>
                <c:pt idx="2">
                  <c:v>208</c:v>
                </c:pt>
                <c:pt idx="3">
                  <c:v>342</c:v>
                </c:pt>
                <c:pt idx="4">
                  <c:v>9401</c:v>
                </c:pt>
                <c:pt idx="5">
                  <c:v>866</c:v>
                </c:pt>
                <c:pt idx="6">
                  <c:v>640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51c31a9-2d65-410b-b95b-ebdbc0fa3d6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$141.95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3c441017-682a-4da5-9d9b-600c552cc1f7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596,281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91be87e-fcda-4836-866b-db59aacfe63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782,399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7642051-2fb1-469c-a83f-24ab97415b9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$541,098,358,531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f57e363-5ca1-4742-afe2-95cc1be54f1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123,675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497445</v>
      </c>
      <c r="C6" s="7">
        <f>B6/B$9</f>
        <v>0.8342459343832858</v>
      </c>
      <c r="D6" s="14">
        <v>91950749281</v>
      </c>
      <c r="E6" s="7">
        <f>D6/D$9</f>
        <v>0.647754575028311</v>
      </c>
    </row>
    <row r="7" spans="1:5" ht="12.75">
      <c r="A7" s="1" t="s">
        <v>30</v>
      </c>
      <c r="B7" s="6">
        <v>98836</v>
      </c>
      <c r="C7" s="7">
        <f>B7/B$9</f>
        <v>0.16575406561671427</v>
      </c>
      <c r="D7" s="14">
        <v>50002318788</v>
      </c>
      <c r="E7" s="7">
        <f>D7/D$9</f>
        <v>0.352245424971689</v>
      </c>
    </row>
    <row r="9" spans="1:7" ht="12.75">
      <c r="A9" s="9" t="s">
        <v>12</v>
      </c>
      <c r="B9" s="10">
        <f>SUM(B6:B7)</f>
        <v>596281</v>
      </c>
      <c r="C9" s="29">
        <f>SUM(C6:C7)</f>
        <v>1</v>
      </c>
      <c r="D9" s="15">
        <f>SUM(D6:D7)</f>
        <v>141953068069</v>
      </c>
      <c r="E9" s="29">
        <f>SUM(E6:E7)</f>
        <v>1</v>
      </c>
      <c r="G9" s="54">
        <f>+D9/1000000000</f>
        <v>141.953068069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110763</v>
      </c>
      <c r="C5" s="7">
        <f>B5/B$13</f>
        <v>0.8955973317161916</v>
      </c>
      <c r="D5" s="6">
        <v>596281</v>
      </c>
      <c r="E5" s="7">
        <f>D5/D$13</f>
        <v>0.7621188166140294</v>
      </c>
      <c r="F5" s="14">
        <v>141953068069</v>
      </c>
      <c r="G5" s="7">
        <f>F5/F$13</f>
        <v>0.2623424481537535</v>
      </c>
      <c r="H5" s="14">
        <f>IF(D5=0,"-",+F5/D5)</f>
        <v>238064.04710027654</v>
      </c>
      <c r="I5" s="25"/>
    </row>
    <row r="6" spans="1:8" ht="12.75">
      <c r="A6" s="51" t="s">
        <v>6</v>
      </c>
      <c r="B6" s="6">
        <v>1455</v>
      </c>
      <c r="C6" s="7">
        <f aca="true" t="shared" si="0" ref="C6:C11">B6/B$13</f>
        <v>0.011764705882352941</v>
      </c>
      <c r="D6" s="6">
        <v>6166</v>
      </c>
      <c r="E6" s="7">
        <f aca="true" t="shared" si="1" ref="E6:E11">D6/D$13</f>
        <v>0.007880889418314696</v>
      </c>
      <c r="F6" s="14">
        <v>5774664387</v>
      </c>
      <c r="G6" s="7">
        <f aca="true" t="shared" si="2" ref="G6:G11">F6/F$13</f>
        <v>0.010672115884212508</v>
      </c>
      <c r="H6" s="14">
        <f aca="true" t="shared" si="3" ref="H6:H11">IF(D6=0,"-",+F6/D6)</f>
        <v>936533.309601038</v>
      </c>
    </row>
    <row r="7" spans="1:8" ht="12.75">
      <c r="A7" s="51" t="s">
        <v>7</v>
      </c>
      <c r="B7" s="6">
        <v>208</v>
      </c>
      <c r="C7" s="7">
        <f t="shared" si="0"/>
        <v>0.001681827370123307</v>
      </c>
      <c r="D7" s="6">
        <v>770</v>
      </c>
      <c r="E7" s="7">
        <f t="shared" si="1"/>
        <v>0.0009841525871070898</v>
      </c>
      <c r="F7" s="14">
        <v>1271657636</v>
      </c>
      <c r="G7" s="7">
        <f t="shared" si="2"/>
        <v>0.002350141367000923</v>
      </c>
      <c r="H7" s="14">
        <f t="shared" si="3"/>
        <v>1651503.4233766233</v>
      </c>
    </row>
    <row r="8" spans="1:8" ht="12.75">
      <c r="A8" s="51" t="s">
        <v>8</v>
      </c>
      <c r="B8" s="6">
        <v>342</v>
      </c>
      <c r="C8" s="7">
        <f t="shared" si="0"/>
        <v>0.0027653123104912068</v>
      </c>
      <c r="D8" s="6">
        <v>4170</v>
      </c>
      <c r="E8" s="7">
        <f t="shared" si="1"/>
        <v>0.00532976141329424</v>
      </c>
      <c r="F8" s="14">
        <v>3117716700</v>
      </c>
      <c r="G8" s="7">
        <f t="shared" si="2"/>
        <v>0.005761829898106008</v>
      </c>
      <c r="H8" s="14">
        <f t="shared" si="3"/>
        <v>747653.8848920864</v>
      </c>
    </row>
    <row r="9" spans="1:8" ht="12.75">
      <c r="A9" s="51" t="s">
        <v>9</v>
      </c>
      <c r="B9" s="6">
        <v>9401</v>
      </c>
      <c r="C9" s="7">
        <f t="shared" si="0"/>
        <v>0.07601374570446735</v>
      </c>
      <c r="D9" s="6">
        <v>171249</v>
      </c>
      <c r="E9" s="7">
        <f t="shared" si="1"/>
        <v>0.21887681349285978</v>
      </c>
      <c r="F9" s="14">
        <v>367631490144</v>
      </c>
      <c r="G9" s="7">
        <f t="shared" si="2"/>
        <v>0.6794171232418146</v>
      </c>
      <c r="H9" s="14">
        <f t="shared" si="3"/>
        <v>2146765.762976718</v>
      </c>
    </row>
    <row r="10" spans="1:8" ht="12.75">
      <c r="A10" s="51" t="s">
        <v>10</v>
      </c>
      <c r="B10" s="6">
        <v>866</v>
      </c>
      <c r="C10" s="7">
        <f t="shared" si="0"/>
        <v>0.007002223569840307</v>
      </c>
      <c r="D10" s="6">
        <v>1692</v>
      </c>
      <c r="E10" s="7">
        <f t="shared" si="1"/>
        <v>0.002162579451149605</v>
      </c>
      <c r="F10" s="14">
        <v>16006893000</v>
      </c>
      <c r="G10" s="7">
        <f t="shared" si="2"/>
        <v>0.029582224280732042</v>
      </c>
      <c r="H10" s="14">
        <f t="shared" si="3"/>
        <v>9460338.65248227</v>
      </c>
    </row>
    <row r="11" spans="1:8" ht="12.75">
      <c r="A11" s="51" t="s">
        <v>11</v>
      </c>
      <c r="B11" s="6">
        <v>640</v>
      </c>
      <c r="C11" s="7">
        <f t="shared" si="0"/>
        <v>0.005174853446533252</v>
      </c>
      <c r="D11" s="6">
        <v>2071</v>
      </c>
      <c r="E11" s="7">
        <f t="shared" si="1"/>
        <v>0.0026469870232451727</v>
      </c>
      <c r="F11" s="14">
        <v>5342868595</v>
      </c>
      <c r="G11" s="7">
        <f t="shared" si="2"/>
        <v>0.009874117174380418</v>
      </c>
      <c r="H11" s="14">
        <f t="shared" si="3"/>
        <v>2579849.6354418155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123675</v>
      </c>
      <c r="C13" s="11">
        <f t="shared" si="4"/>
        <v>0.9999999999999999</v>
      </c>
      <c r="D13" s="10">
        <f t="shared" si="4"/>
        <v>782399</v>
      </c>
      <c r="E13" s="12">
        <f t="shared" si="4"/>
        <v>0.9999999999999999</v>
      </c>
      <c r="F13" s="15">
        <f t="shared" si="4"/>
        <v>541098358531</v>
      </c>
      <c r="G13" s="12">
        <f t="shared" si="4"/>
        <v>1</v>
      </c>
      <c r="H13" s="15">
        <f>F13/D13</f>
        <v>691588.7654904978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56978</v>
      </c>
      <c r="C16" s="7">
        <f aca="true" t="shared" si="5" ref="C16:C22">B16/B$24</f>
        <v>0.9146480455895337</v>
      </c>
      <c r="D16" s="6">
        <v>180081</v>
      </c>
      <c r="E16" s="7">
        <f aca="true" t="shared" si="6" ref="E16:E22">D16/D$24</f>
        <v>0.8322018937941041</v>
      </c>
      <c r="F16" s="20">
        <v>46440245000</v>
      </c>
      <c r="G16" s="7">
        <f aca="true" t="shared" si="7" ref="G16:G22">F16/F$24</f>
        <v>0.5161341529168505</v>
      </c>
      <c r="H16" s="20">
        <f aca="true" t="shared" si="8" ref="H16:H22">IF(D16=0,"-",+F16/D16)</f>
        <v>257885.31272038692</v>
      </c>
      <c r="J16" s="8"/>
      <c r="M16" s="1"/>
      <c r="N16" s="1"/>
    </row>
    <row r="17" spans="1:14" ht="12.75">
      <c r="A17" s="1" t="s">
        <v>6</v>
      </c>
      <c r="B17" s="6">
        <v>578</v>
      </c>
      <c r="C17" s="7">
        <f t="shared" si="5"/>
        <v>0.009278433261096395</v>
      </c>
      <c r="D17" s="6">
        <v>1446</v>
      </c>
      <c r="E17" s="7">
        <f t="shared" si="6"/>
        <v>0.00668234815680874</v>
      </c>
      <c r="F17" s="20">
        <v>591456000</v>
      </c>
      <c r="G17" s="7">
        <f t="shared" si="7"/>
        <v>0.006573407214961694</v>
      </c>
      <c r="H17" s="20">
        <f t="shared" si="8"/>
        <v>409029.04564315354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0.0010755277309575408</v>
      </c>
      <c r="D18" s="6">
        <v>174</v>
      </c>
      <c r="E18" s="7">
        <f t="shared" si="6"/>
        <v>0.0008040999856740807</v>
      </c>
      <c r="F18" s="20">
        <v>325545000</v>
      </c>
      <c r="G18" s="7">
        <f t="shared" si="7"/>
        <v>0.0036180879926735123</v>
      </c>
      <c r="H18" s="20">
        <f t="shared" si="8"/>
        <v>1870948.2758620689</v>
      </c>
      <c r="J18" s="8"/>
      <c r="M18" s="1"/>
      <c r="N18" s="1"/>
    </row>
    <row r="19" spans="1:14" ht="12.75">
      <c r="A19" s="1" t="s">
        <v>8</v>
      </c>
      <c r="B19" s="6">
        <v>195</v>
      </c>
      <c r="C19" s="7">
        <f t="shared" si="5"/>
        <v>0.0031302672766674693</v>
      </c>
      <c r="D19" s="6">
        <v>1209</v>
      </c>
      <c r="E19" s="7">
        <f t="shared" si="6"/>
        <v>0.005587108521149216</v>
      </c>
      <c r="F19" s="20">
        <v>903614000</v>
      </c>
      <c r="G19" s="7">
        <f t="shared" si="7"/>
        <v>0.010042712876596731</v>
      </c>
      <c r="H19" s="20">
        <f t="shared" si="8"/>
        <v>747406.1207609595</v>
      </c>
      <c r="J19" s="8"/>
      <c r="M19" s="1"/>
      <c r="N19" s="1"/>
    </row>
    <row r="20" spans="1:14" ht="12.75">
      <c r="A20" s="1" t="s">
        <v>9</v>
      </c>
      <c r="B20" s="6">
        <v>4341</v>
      </c>
      <c r="C20" s="7">
        <f t="shared" si="5"/>
        <v>0.06968456537442812</v>
      </c>
      <c r="D20" s="6">
        <v>32911</v>
      </c>
      <c r="E20" s="7">
        <f t="shared" si="6"/>
        <v>0.15209042889953833</v>
      </c>
      <c r="F20" s="20">
        <v>40844181000</v>
      </c>
      <c r="G20" s="7">
        <f t="shared" si="7"/>
        <v>0.45393982658828613</v>
      </c>
      <c r="H20" s="20">
        <f t="shared" si="8"/>
        <v>1241049.5275135974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0.00017657917970944698</v>
      </c>
      <c r="D21" s="6">
        <v>16</v>
      </c>
      <c r="E21" s="7">
        <f t="shared" si="6"/>
        <v>7.394022856773156E-05</v>
      </c>
      <c r="F21" s="20">
        <v>61218000</v>
      </c>
      <c r="G21" s="7">
        <f t="shared" si="7"/>
        <v>0.0006803732532690936</v>
      </c>
      <c r="H21" s="20">
        <f t="shared" si="8"/>
        <v>3826125</v>
      </c>
      <c r="J21" s="8"/>
      <c r="M21" s="1"/>
      <c r="N21" s="1"/>
    </row>
    <row r="22" spans="1:14" ht="12.75">
      <c r="A22" s="1" t="s">
        <v>11</v>
      </c>
      <c r="B22" s="6">
        <v>125</v>
      </c>
      <c r="C22" s="7">
        <f t="shared" si="5"/>
        <v>0.002006581587607352</v>
      </c>
      <c r="D22" s="6">
        <v>554</v>
      </c>
      <c r="E22" s="7">
        <f t="shared" si="6"/>
        <v>0.002560180414157705</v>
      </c>
      <c r="F22" s="20">
        <v>810823000</v>
      </c>
      <c r="G22" s="7">
        <f t="shared" si="7"/>
        <v>0.009011439157362315</v>
      </c>
      <c r="H22" s="20">
        <f t="shared" si="8"/>
        <v>1463579.4223826714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62295</v>
      </c>
      <c r="C24" s="11">
        <f t="shared" si="9"/>
        <v>1</v>
      </c>
      <c r="D24" s="10">
        <f t="shared" si="9"/>
        <v>216391</v>
      </c>
      <c r="E24" s="11">
        <f t="shared" si="9"/>
        <v>1</v>
      </c>
      <c r="F24" s="21">
        <f t="shared" si="9"/>
        <v>89977082000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109706</v>
      </c>
      <c r="C27" s="7">
        <f>B27/B$35</f>
        <v>0.8949163050216987</v>
      </c>
      <c r="D27" s="6">
        <v>416200</v>
      </c>
      <c r="E27" s="7">
        <f>D27/D$35</f>
        <v>0.7353252957555371</v>
      </c>
      <c r="F27" s="20">
        <v>95512823069</v>
      </c>
      <c r="G27" s="7">
        <f>F27/F$35</f>
        <v>0.21172316190330823</v>
      </c>
      <c r="H27" s="20">
        <f aca="true" t="shared" si="10" ref="H27:H33">IF(D27=0,"-",+F27/D27)</f>
        <v>229487.80170350792</v>
      </c>
      <c r="J27" s="8"/>
    </row>
    <row r="28" spans="1:10" ht="12.75">
      <c r="A28" s="1" t="s">
        <v>6</v>
      </c>
      <c r="B28" s="6">
        <v>1446</v>
      </c>
      <c r="C28" s="7">
        <f aca="true" t="shared" si="11" ref="C28:C33">B28/B$35</f>
        <v>0.011795608052990505</v>
      </c>
      <c r="D28" s="6">
        <v>4720</v>
      </c>
      <c r="E28" s="7">
        <f aca="true" t="shared" si="12" ref="E28:E33">D28/D$35</f>
        <v>0.008339104747636076</v>
      </c>
      <c r="F28" s="20">
        <v>5183208387</v>
      </c>
      <c r="G28" s="7">
        <f aca="true" t="shared" si="13" ref="G28:G33">F28/F$35</f>
        <v>0.011489611899614808</v>
      </c>
      <c r="H28" s="20">
        <f t="shared" si="10"/>
        <v>1098137.3701271187</v>
      </c>
      <c r="J28" s="8"/>
    </row>
    <row r="29" spans="1:10" ht="12.75">
      <c r="A29" s="1" t="s">
        <v>7</v>
      </c>
      <c r="B29" s="6">
        <v>207</v>
      </c>
      <c r="C29" s="7">
        <f t="shared" si="11"/>
        <v>0.0016885828955525827</v>
      </c>
      <c r="D29" s="6">
        <v>596</v>
      </c>
      <c r="E29" s="7">
        <f t="shared" si="12"/>
        <v>0.0010529886503370977</v>
      </c>
      <c r="F29" s="20">
        <v>946112636</v>
      </c>
      <c r="G29" s="7">
        <f t="shared" si="13"/>
        <v>0.002097246760949404</v>
      </c>
      <c r="H29" s="20">
        <f t="shared" si="10"/>
        <v>1587437.3087248323</v>
      </c>
      <c r="J29" s="8"/>
    </row>
    <row r="30" spans="1:10" ht="12.75">
      <c r="A30" s="1" t="s">
        <v>8</v>
      </c>
      <c r="B30" s="6">
        <v>341</v>
      </c>
      <c r="C30" s="7">
        <f t="shared" si="11"/>
        <v>0.002781675204750873</v>
      </c>
      <c r="D30" s="6">
        <v>2961</v>
      </c>
      <c r="E30" s="7">
        <f t="shared" si="12"/>
        <v>0.005231374821557292</v>
      </c>
      <c r="F30" s="20">
        <v>2214102700</v>
      </c>
      <c r="G30" s="7">
        <f t="shared" si="13"/>
        <v>0.004907998835758419</v>
      </c>
      <c r="H30" s="20">
        <f t="shared" si="10"/>
        <v>747755.0489699426</v>
      </c>
      <c r="J30" s="8"/>
    </row>
    <row r="31" spans="1:10" ht="12.75">
      <c r="A31" s="1" t="s">
        <v>9</v>
      </c>
      <c r="B31" s="6">
        <v>9391</v>
      </c>
      <c r="C31" s="7">
        <f t="shared" si="11"/>
        <v>0.07660619310209808</v>
      </c>
      <c r="D31" s="6">
        <v>138338</v>
      </c>
      <c r="E31" s="7">
        <f t="shared" si="12"/>
        <v>0.24440997300391515</v>
      </c>
      <c r="F31" s="20">
        <v>326787309144</v>
      </c>
      <c r="G31" s="7">
        <f t="shared" si="13"/>
        <v>0.7243890415830209</v>
      </c>
      <c r="H31" s="20">
        <f t="shared" si="10"/>
        <v>2362238.2074628808</v>
      </c>
      <c r="J31" s="8"/>
    </row>
    <row r="32" spans="1:10" ht="12.75">
      <c r="A32" s="1" t="s">
        <v>10</v>
      </c>
      <c r="B32" s="6">
        <v>866</v>
      </c>
      <c r="C32" s="7">
        <f t="shared" si="11"/>
        <v>0.007064312983326264</v>
      </c>
      <c r="D32" s="6">
        <v>1676</v>
      </c>
      <c r="E32" s="7">
        <f t="shared" si="12"/>
        <v>0.0029610888892029797</v>
      </c>
      <c r="F32" s="20">
        <v>15945675000</v>
      </c>
      <c r="G32" s="7">
        <f t="shared" si="13"/>
        <v>0.035346758908420164</v>
      </c>
      <c r="H32" s="20">
        <f t="shared" si="10"/>
        <v>9514125.894988067</v>
      </c>
      <c r="J32" s="8"/>
    </row>
    <row r="33" spans="1:10" ht="12.75">
      <c r="A33" s="1" t="s">
        <v>11</v>
      </c>
      <c r="B33" s="6">
        <v>631</v>
      </c>
      <c r="C33" s="7">
        <f t="shared" si="11"/>
        <v>0.005147322739582993</v>
      </c>
      <c r="D33" s="6">
        <v>1517</v>
      </c>
      <c r="E33" s="7">
        <f t="shared" si="12"/>
        <v>0.0026801741318143914</v>
      </c>
      <c r="F33" s="20">
        <v>4532045595</v>
      </c>
      <c r="G33" s="7">
        <f t="shared" si="13"/>
        <v>0.010046180108928132</v>
      </c>
      <c r="H33" s="20">
        <f t="shared" si="10"/>
        <v>2987505.3361898484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122588</v>
      </c>
      <c r="C35" s="11">
        <f t="shared" si="14"/>
        <v>1</v>
      </c>
      <c r="D35" s="10">
        <f t="shared" si="14"/>
        <v>566008</v>
      </c>
      <c r="E35" s="11">
        <f t="shared" si="14"/>
        <v>1.0000000000000002</v>
      </c>
      <c r="F35" s="21">
        <f t="shared" si="14"/>
        <v>451121276531</v>
      </c>
      <c r="G35" s="11">
        <f t="shared" si="14"/>
        <v>1.0000000000000002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100772</v>
      </c>
      <c r="C38" s="7">
        <f aca="true" t="shared" si="15" ref="C38:C44">B38/B$46</f>
        <v>0.892972972972973</v>
      </c>
      <c r="D38" s="6">
        <v>286963</v>
      </c>
      <c r="E38" s="7">
        <f aca="true" t="shared" si="16" ref="E38:E44">D38/D$46</f>
        <v>0.7782216292150067</v>
      </c>
      <c r="F38" s="20">
        <v>61547888984</v>
      </c>
      <c r="G38" s="7">
        <f aca="true" t="shared" si="17" ref="G38:G44">F38/F$46</f>
        <v>0.24550454544340572</v>
      </c>
      <c r="H38" s="20">
        <f aca="true" t="shared" si="18" ref="H38:H44">IF(D38=0,"-",+F38/D38)</f>
        <v>214480.2256179368</v>
      </c>
      <c r="J38" s="8"/>
      <c r="N38" s="1"/>
    </row>
    <row r="39" spans="1:14" ht="12.75">
      <c r="A39" s="1" t="s">
        <v>6</v>
      </c>
      <c r="B39" s="6">
        <v>1387</v>
      </c>
      <c r="C39" s="7">
        <f t="shared" si="15"/>
        <v>0.01229065130704475</v>
      </c>
      <c r="D39" s="6">
        <v>3937</v>
      </c>
      <c r="E39" s="7">
        <f t="shared" si="16"/>
        <v>0.010676841802669618</v>
      </c>
      <c r="F39" s="20">
        <v>3191846755</v>
      </c>
      <c r="G39" s="7">
        <f t="shared" si="17"/>
        <v>0.012731758954640876</v>
      </c>
      <c r="H39" s="20">
        <f t="shared" si="18"/>
        <v>810730.6972313945</v>
      </c>
      <c r="J39" s="8"/>
      <c r="N39" s="1"/>
    </row>
    <row r="40" spans="1:14" ht="12.75">
      <c r="A40" s="1" t="s">
        <v>7</v>
      </c>
      <c r="B40" s="6">
        <v>201</v>
      </c>
      <c r="C40" s="7">
        <f t="shared" si="15"/>
        <v>0.0017811253876827647</v>
      </c>
      <c r="D40" s="6">
        <v>486</v>
      </c>
      <c r="E40" s="7">
        <f t="shared" si="16"/>
        <v>0.0013179946954781391</v>
      </c>
      <c r="F40" s="20">
        <v>702411636</v>
      </c>
      <c r="G40" s="7">
        <f t="shared" si="17"/>
        <v>0.0028018060774621834</v>
      </c>
      <c r="H40" s="20">
        <f t="shared" si="18"/>
        <v>1445291.4320987654</v>
      </c>
      <c r="J40" s="8"/>
      <c r="N40" s="1"/>
    </row>
    <row r="41" spans="1:14" ht="12.75">
      <c r="A41" s="1" t="s">
        <v>8</v>
      </c>
      <c r="B41" s="6">
        <v>318</v>
      </c>
      <c r="C41" s="7">
        <f t="shared" si="15"/>
        <v>0.002817899867080195</v>
      </c>
      <c r="D41" s="6">
        <v>2092</v>
      </c>
      <c r="E41" s="7">
        <f t="shared" si="16"/>
        <v>0.005673343421687792</v>
      </c>
      <c r="F41" s="20">
        <v>1453229700</v>
      </c>
      <c r="G41" s="7">
        <f t="shared" si="17"/>
        <v>0.005796697544185537</v>
      </c>
      <c r="H41" s="20">
        <f t="shared" si="18"/>
        <v>694660.4684512428</v>
      </c>
      <c r="J41" s="8"/>
      <c r="N41" s="1"/>
    </row>
    <row r="42" spans="1:14" ht="12.75">
      <c r="A42" s="1" t="s">
        <v>9</v>
      </c>
      <c r="B42" s="6">
        <v>8763</v>
      </c>
      <c r="C42" s="7">
        <f t="shared" si="15"/>
        <v>0.0776517501107665</v>
      </c>
      <c r="D42" s="6">
        <v>73157</v>
      </c>
      <c r="E42" s="7">
        <f t="shared" si="16"/>
        <v>0.1983961685948441</v>
      </c>
      <c r="F42" s="20">
        <v>169573828702</v>
      </c>
      <c r="G42" s="7">
        <f t="shared" si="17"/>
        <v>0.676402496036946</v>
      </c>
      <c r="H42" s="20">
        <f t="shared" si="18"/>
        <v>2317943.9930833685</v>
      </c>
      <c r="J42" s="8"/>
      <c r="N42" s="1"/>
    </row>
    <row r="43" spans="1:14" ht="12.75">
      <c r="A43" s="1" t="s">
        <v>10</v>
      </c>
      <c r="B43" s="6">
        <v>859</v>
      </c>
      <c r="C43" s="7">
        <f t="shared" si="15"/>
        <v>0.007611874169251218</v>
      </c>
      <c r="D43" s="6">
        <v>1155</v>
      </c>
      <c r="E43" s="7">
        <f t="shared" si="16"/>
        <v>0.003132271344191874</v>
      </c>
      <c r="F43" s="20">
        <v>11461320000</v>
      </c>
      <c r="G43" s="7">
        <f t="shared" si="17"/>
        <v>0.04571734633356625</v>
      </c>
      <c r="H43" s="20">
        <f t="shared" si="18"/>
        <v>9923220.779220778</v>
      </c>
      <c r="J43" s="8"/>
      <c r="N43" s="1"/>
    </row>
    <row r="44" spans="1:14" ht="12.75">
      <c r="A44" s="1" t="s">
        <v>11</v>
      </c>
      <c r="B44" s="6">
        <v>550</v>
      </c>
      <c r="C44" s="7">
        <f t="shared" si="15"/>
        <v>0.004873726185201595</v>
      </c>
      <c r="D44" s="6">
        <v>952</v>
      </c>
      <c r="E44" s="7">
        <f t="shared" si="16"/>
        <v>0.002581750926121787</v>
      </c>
      <c r="F44" s="20">
        <v>2769064623</v>
      </c>
      <c r="G44" s="7">
        <f t="shared" si="17"/>
        <v>0.011045349609793378</v>
      </c>
      <c r="H44" s="20">
        <f t="shared" si="18"/>
        <v>2908681.3266806724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112850</v>
      </c>
      <c r="C46" s="11">
        <f t="shared" si="19"/>
        <v>0.9999999999999999</v>
      </c>
      <c r="D46" s="10">
        <f t="shared" si="19"/>
        <v>368742</v>
      </c>
      <c r="E46" s="11">
        <f t="shared" si="19"/>
        <v>1</v>
      </c>
      <c r="F46" s="10">
        <f t="shared" si="19"/>
        <v>250699590400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79592</v>
      </c>
      <c r="C49" s="7">
        <f aca="true" t="shared" si="20" ref="C49:C55">B49/B$57</f>
        <v>0.8916472486108622</v>
      </c>
      <c r="D49" s="6">
        <v>129237</v>
      </c>
      <c r="E49" s="7">
        <f aca="true" t="shared" si="21" ref="E49:E55">D49/D$57</f>
        <v>0.6551407743858546</v>
      </c>
      <c r="F49" s="20">
        <v>33964934085</v>
      </c>
      <c r="G49" s="7">
        <f aca="true" t="shared" si="22" ref="G49:G55">F49/F$57</f>
        <v>0.16946736024763195</v>
      </c>
      <c r="H49" s="20">
        <f aca="true" t="shared" si="23" ref="H49:H55">IF(D49=0,"-",+F49/D49)</f>
        <v>262811.2234499408</v>
      </c>
      <c r="J49" s="8"/>
      <c r="N49" s="1"/>
    </row>
    <row r="50" spans="1:14" ht="12.75">
      <c r="A50" s="1" t="s">
        <v>6</v>
      </c>
      <c r="B50" s="6">
        <v>539</v>
      </c>
      <c r="C50" s="7">
        <f t="shared" si="20"/>
        <v>0.006038268506900878</v>
      </c>
      <c r="D50" s="6">
        <v>783</v>
      </c>
      <c r="E50" s="7">
        <f t="shared" si="21"/>
        <v>0.003969259781209129</v>
      </c>
      <c r="F50" s="20">
        <v>1991361632</v>
      </c>
      <c r="G50" s="7">
        <f t="shared" si="22"/>
        <v>0.00993585909011065</v>
      </c>
      <c r="H50" s="20">
        <f t="shared" si="23"/>
        <v>2543246.017879949</v>
      </c>
      <c r="J50" s="8"/>
      <c r="N50" s="1"/>
    </row>
    <row r="51" spans="1:14" ht="12.75">
      <c r="A51" s="1" t="s">
        <v>7</v>
      </c>
      <c r="B51" s="6">
        <v>43</v>
      </c>
      <c r="C51" s="7">
        <f t="shared" si="20"/>
        <v>0.0004817171536117584</v>
      </c>
      <c r="D51" s="6">
        <v>110</v>
      </c>
      <c r="E51" s="7">
        <f t="shared" si="21"/>
        <v>0.0005576227023410015</v>
      </c>
      <c r="F51" s="20">
        <v>243701000</v>
      </c>
      <c r="G51" s="7">
        <f t="shared" si="22"/>
        <v>0.0012159412721471253</v>
      </c>
      <c r="H51" s="20">
        <f t="shared" si="23"/>
        <v>2215463.6363636362</v>
      </c>
      <c r="J51" s="8"/>
      <c r="N51" s="1"/>
    </row>
    <row r="52" spans="1:14" ht="12.75">
      <c r="A52" s="1" t="s">
        <v>8</v>
      </c>
      <c r="B52" s="6">
        <v>269</v>
      </c>
      <c r="C52" s="7">
        <f t="shared" si="20"/>
        <v>0.0030135328911991394</v>
      </c>
      <c r="D52" s="6">
        <v>869</v>
      </c>
      <c r="E52" s="7">
        <f t="shared" si="21"/>
        <v>0.004405219348493912</v>
      </c>
      <c r="F52" s="20">
        <v>760873000</v>
      </c>
      <c r="G52" s="7">
        <f t="shared" si="22"/>
        <v>0.003796360636855818</v>
      </c>
      <c r="H52" s="20">
        <f t="shared" si="23"/>
        <v>875573.0724971232</v>
      </c>
      <c r="J52" s="8"/>
      <c r="N52" s="1"/>
    </row>
    <row r="53" spans="1:14" ht="12.75">
      <c r="A53" s="1" t="s">
        <v>9</v>
      </c>
      <c r="B53" s="6">
        <v>8082</v>
      </c>
      <c r="C53" s="7">
        <f t="shared" si="20"/>
        <v>0.09054041943000538</v>
      </c>
      <c r="D53" s="6">
        <v>65181</v>
      </c>
      <c r="E53" s="7">
        <f t="shared" si="21"/>
        <v>0.33042186692080744</v>
      </c>
      <c r="F53" s="20">
        <v>157213480442</v>
      </c>
      <c r="G53" s="7">
        <f t="shared" si="22"/>
        <v>0.7844135206967665</v>
      </c>
      <c r="H53" s="20">
        <f t="shared" si="23"/>
        <v>2411952.5696445284</v>
      </c>
      <c r="J53" s="8"/>
      <c r="N53" s="1"/>
    </row>
    <row r="54" spans="1:14" ht="12.75">
      <c r="A54" s="1" t="s">
        <v>10</v>
      </c>
      <c r="B54" s="6">
        <v>441</v>
      </c>
      <c r="C54" s="7">
        <f t="shared" si="20"/>
        <v>0.004940401505646173</v>
      </c>
      <c r="D54" s="6">
        <v>521</v>
      </c>
      <c r="E54" s="7">
        <f t="shared" si="21"/>
        <v>0.0026411038901787433</v>
      </c>
      <c r="F54" s="20">
        <v>4484355000</v>
      </c>
      <c r="G54" s="7">
        <f t="shared" si="22"/>
        <v>0.022374599708082126</v>
      </c>
      <c r="H54" s="20">
        <f t="shared" si="23"/>
        <v>8607207.293666027</v>
      </c>
      <c r="J54" s="8"/>
      <c r="N54" s="1"/>
    </row>
    <row r="55" spans="1:14" ht="12.75">
      <c r="A55" s="1" t="s">
        <v>11</v>
      </c>
      <c r="B55" s="6">
        <v>298</v>
      </c>
      <c r="C55" s="7">
        <f t="shared" si="20"/>
        <v>0.0033384119017745117</v>
      </c>
      <c r="D55" s="6">
        <v>565</v>
      </c>
      <c r="E55" s="7">
        <f t="shared" si="21"/>
        <v>0.002864152971115144</v>
      </c>
      <c r="F55" s="20">
        <v>1762980972</v>
      </c>
      <c r="G55" s="7">
        <f t="shared" si="22"/>
        <v>0.008796358348405855</v>
      </c>
      <c r="H55" s="20">
        <f t="shared" si="23"/>
        <v>3120320.3044247786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89264</v>
      </c>
      <c r="C57" s="11">
        <f t="shared" si="24"/>
        <v>1</v>
      </c>
      <c r="D57" s="10">
        <f t="shared" si="24"/>
        <v>197266</v>
      </c>
      <c r="E57" s="11">
        <f t="shared" si="24"/>
        <v>1</v>
      </c>
      <c r="F57" s="10">
        <f t="shared" si="24"/>
        <v>200421686131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2006-07-06T13:35:39Z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